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<sst xmlns="http://schemas.openxmlformats.org/spreadsheetml/2006/main" count="159" uniqueCount="113">
  <si>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</si>
  <si>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</si>
  <si>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</si>
  <si>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</si>
  <si>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</si>
  <si>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</si>
  <si>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</si>
  <si>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</si>
  <si>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</si>
  <si>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</si>
  <si>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</si>
  <si>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</si>
  <si>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</si>
  <si>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</si>
  <si>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</si>
  <si>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</si>
  <si>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</si>
  <si>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</si>
  <si>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</si>
  <si>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</si>
  <si>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</si>
  <si>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</si>
  <si>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</si>
  <si>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</si>
  <si>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</si>
  <si>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</si>
  <si>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</si>
  <si>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</si>
  <si>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</si>
  <si>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</si>
  <si>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</si>
  <si>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</si>
  <si>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</si>
  <si>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</si>
  <si>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</si>
  <si>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</si>
  <si>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</si>
  <si>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</si>
  <si>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</si>
  <si>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</si>
  <si>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</si>
  <si>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</si>
  <si>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</si>
  <si>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</si>
  <si>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</si>
  <si>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</si>
  <si>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</si>
  <si>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</si>
  <si>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</si>
  <si>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</si>
  <si>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</si>
  <si>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</si>
  <si>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</si>
  <si>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</si>
  <si>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</si>
  <si>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</si>
  <si>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</si>
  <si>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</si>
  <si>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</si>
  <si>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</si>
  <si>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</si>
  <si>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</si>
  <si>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</si>
  <si>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</si>
  <si>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</si>
  <si>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</si>
  <si>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</si>
  <si>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</si>
  <si>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</si>
  <si>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</si>
  <si>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</si>
  <si>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</si>
  <si>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</si>
  <si>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</si>
  <si>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</si>
  <si>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</si>
  <si>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</si>
  <si>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</si>
  <si>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</si>
  <si>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</si>
  <si>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</si>
  <si>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</si>
  <si>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</si>
  <si>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</si>
  <si>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</si>
  <si>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</si>
  <si>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</si>
  <si>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</si>
  <si>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</si>
  <si>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</si>
  <si>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</si>
  <si>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</si>
  <si>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</si>
  <si>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</si>
  <si>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</si>
  <si>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</si>
  <si>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</si>
  <si>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</si>
  <si>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</si>
  <si>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</si>
  <si>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</si>
  <si>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</si>
  <si>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</si>
  <si>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</si>
  <si>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</si>
  <si>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</si>
  <si>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</si>
  <si>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</si>
  <si>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</si>
  <si>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</si>
  <si>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</si>
  <si>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</si>
  <si>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10.10.2014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</si>
</sst>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19001211"/>
        <c:axId val="36793172"/>
      </c:bar3D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62703093"/>
        <c:axId val="27456926"/>
      </c:bar3D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45785743"/>
        <c:axId val="9418504"/>
      </c:bar3D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17657673"/>
        <c:axId val="24701330"/>
      </c:bar3D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20985379"/>
        <c:axId val="54650684"/>
      </c:bar3D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50684"/>
        <c:crosses val="autoZero"/>
        <c:auto val="1"/>
        <c:lblOffset val="100"/>
        <c:tickLblSkip val="2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22094109"/>
        <c:axId val="64629254"/>
      </c:bar3D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44792375"/>
        <c:axId val="478192"/>
      </c:bar3D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4303729"/>
        <c:axId val="38733562"/>
      </c:bar3D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13057739"/>
        <c:axId val="50410788"/>
      </c:bar3D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4" sqref="D15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</f>
        <v>208799.41000000003</v>
      </c>
      <c r="E6" s="3">
        <f>D6/D137*100</f>
        <v>44.34382224142471</v>
      </c>
      <c r="F6" s="3">
        <f>D6/B6*100</f>
        <v>89.28233137008573</v>
      </c>
      <c r="G6" s="3">
        <f aca="true" t="shared" si="0" ref="G6:G41">D6/C6*100</f>
        <v>75.86148627168444</v>
      </c>
      <c r="H6" s="3">
        <f>B6-D6</f>
        <v>25064.78999999998</v>
      </c>
      <c r="I6" s="3">
        <f aca="true" t="shared" si="1" ref="I6:I41">C6-D6</f>
        <v>66438.28999999998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</f>
        <v>173688.29999999993</v>
      </c>
      <c r="E7" s="1">
        <f>D7/D6*100</f>
        <v>83.18428677552293</v>
      </c>
      <c r="F7" s="1">
        <f>D7/B7*100</f>
        <v>90.56879155260067</v>
      </c>
      <c r="G7" s="1">
        <f t="shared" si="0"/>
        <v>80.36953969722191</v>
      </c>
      <c r="H7" s="1">
        <f>B7-D7</f>
        <v>18086.70000000007</v>
      </c>
      <c r="I7" s="1">
        <f t="shared" si="1"/>
        <v>42423.800000000076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</f>
        <v>19.5</v>
      </c>
      <c r="E8" s="12">
        <f>D8/D6*100</f>
        <v>0.009339106849008816</v>
      </c>
      <c r="F8" s="1">
        <f>D8/B8*100</f>
        <v>43.7219730941704</v>
      </c>
      <c r="G8" s="1">
        <f t="shared" si="0"/>
        <v>43.7219730941704</v>
      </c>
      <c r="H8" s="1">
        <f aca="true" t="shared" si="2" ref="H8:H41">B8-D8</f>
        <v>25.1</v>
      </c>
      <c r="I8" s="1">
        <f t="shared" si="1"/>
        <v>25.1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</f>
        <v>11716.000000000002</v>
      </c>
      <c r="E9" s="1">
        <f>D9/D6*100</f>
        <v>5.611126966307041</v>
      </c>
      <c r="F9" s="1">
        <f aca="true" t="shared" si="3" ref="F9:F39">D9/B9*100</f>
        <v>85.7046714751796</v>
      </c>
      <c r="G9" s="1">
        <f t="shared" si="0"/>
        <v>68.49979828925906</v>
      </c>
      <c r="H9" s="1">
        <f t="shared" si="2"/>
        <v>1954.199999999999</v>
      </c>
      <c r="I9" s="1">
        <f t="shared" si="1"/>
        <v>5387.699999999999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10.497108205430271</v>
      </c>
      <c r="F10" s="1">
        <f t="shared" si="3"/>
        <v>84.13458216575178</v>
      </c>
      <c r="G10" s="1">
        <f t="shared" si="0"/>
        <v>55.56502009101164</v>
      </c>
      <c r="H10" s="1">
        <f t="shared" si="2"/>
        <v>4133.100000000002</v>
      </c>
      <c r="I10" s="1">
        <f t="shared" si="1"/>
        <v>17527.600000000002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0.0895117471835768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1270.8100000001045</v>
      </c>
      <c r="E12" s="1">
        <f>D12/D6*100</f>
        <v>0.6086271987071727</v>
      </c>
      <c r="F12" s="1">
        <f t="shared" si="3"/>
        <v>60.73746594657061</v>
      </c>
      <c r="G12" s="1">
        <f t="shared" si="0"/>
        <v>55.69575316650317</v>
      </c>
      <c r="H12" s="1">
        <f t="shared" si="2"/>
        <v>821.4899999999079</v>
      </c>
      <c r="I12" s="1">
        <f t="shared" si="1"/>
        <v>1010.8899999998985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</f>
        <v>160383.69999999998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</f>
        <v>144417.90000000005</v>
      </c>
      <c r="E17" s="3">
        <f>D17/D137*100</f>
        <v>30.670784395798105</v>
      </c>
      <c r="F17" s="3">
        <f>D17/B17*100</f>
        <v>90.04524774026292</v>
      </c>
      <c r="G17" s="3">
        <f t="shared" si="0"/>
        <v>80.90316855744116</v>
      </c>
      <c r="H17" s="3">
        <f>B17-D17</f>
        <v>15965.79999999993</v>
      </c>
      <c r="I17" s="3">
        <f t="shared" si="1"/>
        <v>34089.19999999995</v>
      </c>
    </row>
    <row r="18" spans="1:9" ht="18">
      <c r="A18" s="29" t="s">
        <v>5</v>
      </c>
      <c r="B18" s="49">
        <f>124367.5+739.4</f>
        <v>125106.9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81.2434608175302</v>
      </c>
      <c r="F18" s="1">
        <f t="shared" si="3"/>
        <v>93.7838760292198</v>
      </c>
      <c r="G18" s="1">
        <f t="shared" si="0"/>
        <v>87.46650027694346</v>
      </c>
      <c r="H18" s="1">
        <f t="shared" si="2"/>
        <v>7776.800000000003</v>
      </c>
      <c r="I18" s="1">
        <f t="shared" si="1"/>
        <v>16812.800000000003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</f>
        <v>3607.7999999999993</v>
      </c>
      <c r="E19" s="1">
        <f>D19/D17*100</f>
        <v>2.498166778494908</v>
      </c>
      <c r="F19" s="1">
        <f t="shared" si="3"/>
        <v>54.94251123124951</v>
      </c>
      <c r="G19" s="1">
        <f t="shared" si="0"/>
        <v>46.143810912439555</v>
      </c>
      <c r="H19" s="1">
        <f t="shared" si="2"/>
        <v>2958.7000000000007</v>
      </c>
      <c r="I19" s="1">
        <f t="shared" si="1"/>
        <v>4210.800000000001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</f>
        <v>2102.2</v>
      </c>
      <c r="E20" s="1">
        <f>D20/D17*100</f>
        <v>1.4556367320117514</v>
      </c>
      <c r="F20" s="1">
        <f t="shared" si="3"/>
        <v>86.93602415119308</v>
      </c>
      <c r="G20" s="1">
        <f t="shared" si="0"/>
        <v>74.10984982020729</v>
      </c>
      <c r="H20" s="1">
        <f t="shared" si="2"/>
        <v>315.9000000000001</v>
      </c>
      <c r="I20" s="1">
        <f t="shared" si="1"/>
        <v>734.4000000000001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7.636380254802205</v>
      </c>
      <c r="F21" s="1">
        <f t="shared" si="3"/>
        <v>82.17625537432097</v>
      </c>
      <c r="G21" s="1">
        <f t="shared" si="0"/>
        <v>56.98319692460316</v>
      </c>
      <c r="H21" s="1">
        <f t="shared" si="2"/>
        <v>2392.000000000002</v>
      </c>
      <c r="I21" s="1">
        <f t="shared" si="1"/>
        <v>8325.300000000001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</f>
        <v>1051.6</v>
      </c>
      <c r="E22" s="1">
        <f>D22/D17*100</f>
        <v>0.7281645834761477</v>
      </c>
      <c r="F22" s="1">
        <f t="shared" si="3"/>
        <v>87.53121358415181</v>
      </c>
      <c r="G22" s="1">
        <f t="shared" si="0"/>
        <v>75.36190339687543</v>
      </c>
      <c r="H22" s="1">
        <f t="shared" si="2"/>
        <v>149.80000000000018</v>
      </c>
      <c r="I22" s="1">
        <f t="shared" si="1"/>
        <v>343.8000000000002</v>
      </c>
    </row>
    <row r="23" spans="1:9" ht="18.75" thickBot="1">
      <c r="A23" s="29" t="s">
        <v>35</v>
      </c>
      <c r="B23" s="50">
        <f>B17-B18-B19-B20-B21-B22</f>
        <v>11670.49999999999</v>
      </c>
      <c r="C23" s="50">
        <f>C17-C18-C19-C20-C21-C22</f>
        <v>12960.000000000016</v>
      </c>
      <c r="D23" s="50">
        <f>D17-D18-D19-D20-D21-D22</f>
        <v>9297.900000000063</v>
      </c>
      <c r="E23" s="1">
        <f>D23/D17*100</f>
        <v>6.438190833684786</v>
      </c>
      <c r="F23" s="1">
        <f t="shared" si="3"/>
        <v>79.6701083929572</v>
      </c>
      <c r="G23" s="1">
        <f t="shared" si="0"/>
        <v>71.74305555555596</v>
      </c>
      <c r="H23" s="1">
        <f t="shared" si="2"/>
        <v>2372.5999999999276</v>
      </c>
      <c r="I23" s="1">
        <f t="shared" si="1"/>
        <v>3662.099999999953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</f>
        <v>27534.199999999993</v>
      </c>
      <c r="E31" s="3">
        <f>D31/D137*100</f>
        <v>5.847581994411937</v>
      </c>
      <c r="F31" s="3">
        <f>D31/B31*100</f>
        <v>86.54770399102277</v>
      </c>
      <c r="G31" s="3">
        <f t="shared" si="0"/>
        <v>74.9733834713399</v>
      </c>
      <c r="H31" s="3">
        <f t="shared" si="2"/>
        <v>4279.700000000004</v>
      </c>
      <c r="I31" s="3">
        <f t="shared" si="1"/>
        <v>9191.10000000001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76.70097551408796</v>
      </c>
      <c r="F32" s="1">
        <f t="shared" si="3"/>
        <v>86.63600897578425</v>
      </c>
      <c r="G32" s="1">
        <f t="shared" si="0"/>
        <v>75.60753819936704</v>
      </c>
      <c r="H32" s="1">
        <f t="shared" si="2"/>
        <v>3257.7000000000007</v>
      </c>
      <c r="I32" s="1">
        <f t="shared" si="1"/>
        <v>6813.4000000000015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</f>
        <v>725.1999999999997</v>
      </c>
      <c r="E34" s="1">
        <f>D34/D31*100</f>
        <v>2.6338154004837615</v>
      </c>
      <c r="F34" s="1">
        <f t="shared" si="3"/>
        <v>59.884393063583786</v>
      </c>
      <c r="G34" s="1">
        <f t="shared" si="0"/>
        <v>41.793453204241565</v>
      </c>
      <c r="H34" s="1">
        <f t="shared" si="2"/>
        <v>485.8000000000003</v>
      </c>
      <c r="I34" s="1">
        <f t="shared" si="1"/>
        <v>1010.0000000000003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</f>
        <v>302.2</v>
      </c>
      <c r="E35" s="19">
        <f>D35/D31*100</f>
        <v>1.0975441450995491</v>
      </c>
      <c r="F35" s="19">
        <f t="shared" si="3"/>
        <v>76.97401935812532</v>
      </c>
      <c r="G35" s="19">
        <f t="shared" si="0"/>
        <v>69.26426770570708</v>
      </c>
      <c r="H35" s="19">
        <f t="shared" si="2"/>
        <v>90.40000000000003</v>
      </c>
      <c r="I35" s="19">
        <f t="shared" si="1"/>
        <v>134.09999999999997</v>
      </c>
    </row>
    <row r="36" spans="1:9" ht="18">
      <c r="A36" s="29" t="s">
        <v>15</v>
      </c>
      <c r="B36" s="49">
        <v>20.4</v>
      </c>
      <c r="C36" s="50">
        <f>45.2-20</f>
        <v>25.200000000000003</v>
      </c>
      <c r="D36" s="50">
        <f>3.6+3.6+7.2+3.6</f>
        <v>18</v>
      </c>
      <c r="E36" s="1">
        <f>D36/D31*100</f>
        <v>0.06537324490996653</v>
      </c>
      <c r="F36" s="1">
        <f t="shared" si="3"/>
        <v>88.23529411764707</v>
      </c>
      <c r="G36" s="1">
        <f t="shared" si="0"/>
        <v>71.42857142857142</v>
      </c>
      <c r="H36" s="1">
        <f t="shared" si="2"/>
        <v>2.3999999999999986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5813.199999999997</v>
      </c>
      <c r="C37" s="49">
        <f>C31-C32-C34-C35-C33-C36</f>
        <v>6596.200000000002</v>
      </c>
      <c r="D37" s="49">
        <f>D31-D32-D34-D35-D33-D36</f>
        <v>5369.799999999994</v>
      </c>
      <c r="E37" s="1">
        <f>D37/D31*100</f>
        <v>19.50229169541877</v>
      </c>
      <c r="F37" s="1">
        <f t="shared" si="3"/>
        <v>92.37253148007976</v>
      </c>
      <c r="G37" s="1">
        <f t="shared" si="0"/>
        <v>81.40747703223057</v>
      </c>
      <c r="H37" s="1">
        <f>B37-D37</f>
        <v>443.4000000000033</v>
      </c>
      <c r="I37" s="1">
        <f t="shared" si="1"/>
        <v>1226.4000000000078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0.10096318324641486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</f>
        <v>4296.2</v>
      </c>
      <c r="E43" s="3">
        <f>D43/D137*100</f>
        <v>0.9124064532251736</v>
      </c>
      <c r="F43" s="3">
        <f>D43/B43*100</f>
        <v>85.05810845591874</v>
      </c>
      <c r="G43" s="3">
        <f aca="true" t="shared" si="4" ref="G43:G73">D43/C43*100</f>
        <v>70.36952106401101</v>
      </c>
      <c r="H43" s="3">
        <f>B43-D43</f>
        <v>754.6999999999998</v>
      </c>
      <c r="I43" s="3">
        <f aca="true" t="shared" si="5" ref="I43:I74">C43-D43</f>
        <v>1809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90.91755504864763</v>
      </c>
      <c r="F44" s="1">
        <f aca="true" t="shared" si="6" ref="F44:F71">D44/B44*100</f>
        <v>87.44906640397615</v>
      </c>
      <c r="G44" s="1">
        <f t="shared" si="4"/>
        <v>72.88129268201662</v>
      </c>
      <c r="H44" s="1">
        <f aca="true" t="shared" si="7" ref="H44:H71">B44-D44</f>
        <v>560.6000000000013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0.02327638378101578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</f>
        <v>20.499999999999996</v>
      </c>
      <c r="E46" s="1">
        <f>D46/D43*100</f>
        <v>0.47716586751082346</v>
      </c>
      <c r="F46" s="1">
        <f t="shared" si="6"/>
        <v>66.99346405228756</v>
      </c>
      <c r="G46" s="1">
        <f t="shared" si="4"/>
        <v>45.55555555555555</v>
      </c>
      <c r="H46" s="1">
        <f t="shared" si="7"/>
        <v>10.100000000000005</v>
      </c>
      <c r="I46" s="1">
        <f t="shared" si="5"/>
        <v>24.500000000000004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</f>
        <v>204.80000000000004</v>
      </c>
      <c r="E47" s="1">
        <f>D47/D43*100</f>
        <v>4.767003398352033</v>
      </c>
      <c r="F47" s="1">
        <f t="shared" si="6"/>
        <v>75.37725432462277</v>
      </c>
      <c r="G47" s="1">
        <f t="shared" si="4"/>
        <v>53.72507869884575</v>
      </c>
      <c r="H47" s="1">
        <f t="shared" si="7"/>
        <v>66.89999999999995</v>
      </c>
      <c r="I47" s="1">
        <f t="shared" si="5"/>
        <v>176.4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163.9000000000007</v>
      </c>
      <c r="E48" s="1">
        <f>D48/D43*100</f>
        <v>3.814999301708503</v>
      </c>
      <c r="F48" s="1">
        <f t="shared" si="6"/>
        <v>58.32740213523171</v>
      </c>
      <c r="G48" s="1">
        <f t="shared" si="4"/>
        <v>51.44381669805432</v>
      </c>
      <c r="H48" s="1">
        <f t="shared" si="7"/>
        <v>117.09999999999857</v>
      </c>
      <c r="I48" s="1">
        <f t="shared" si="5"/>
        <v>154.69999999999854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</f>
        <v>8576.600000000002</v>
      </c>
      <c r="E49" s="3">
        <f>D49/D137*100</f>
        <v>1.8214573778527594</v>
      </c>
      <c r="F49" s="3">
        <f>D49/B49*100</f>
        <v>86.02148380690655</v>
      </c>
      <c r="G49" s="3">
        <f t="shared" si="4"/>
        <v>70.64628259830977</v>
      </c>
      <c r="H49" s="3">
        <f>B49-D49</f>
        <v>1393.699999999997</v>
      </c>
      <c r="I49" s="3">
        <f t="shared" si="5"/>
        <v>3563.5999999999967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</f>
        <v>5646.699999999999</v>
      </c>
      <c r="E50" s="1">
        <f>D50/D49*100</f>
        <v>65.83844413870295</v>
      </c>
      <c r="F50" s="1">
        <f t="shared" si="6"/>
        <v>90.2879710909643</v>
      </c>
      <c r="G50" s="1">
        <f t="shared" si="4"/>
        <v>75.36872172021194</v>
      </c>
      <c r="H50" s="1">
        <f t="shared" si="7"/>
        <v>607.4000000000015</v>
      </c>
      <c r="I50" s="1">
        <f t="shared" si="5"/>
        <v>1845.4000000000015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</f>
        <v>1.3</v>
      </c>
      <c r="E51" s="12">
        <f>D51/D49*100</f>
        <v>0.015157521628617398</v>
      </c>
      <c r="F51" s="1">
        <f t="shared" si="6"/>
        <v>20</v>
      </c>
      <c r="G51" s="1">
        <f t="shared" si="4"/>
        <v>13.402061855670105</v>
      </c>
      <c r="H51" s="1">
        <f t="shared" si="7"/>
        <v>5.2</v>
      </c>
      <c r="I51" s="1">
        <f t="shared" si="5"/>
        <v>8.399999999999999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</f>
        <v>120.70000000000002</v>
      </c>
      <c r="E52" s="1">
        <f>D52/D49*100</f>
        <v>1.4073175850570154</v>
      </c>
      <c r="F52" s="1">
        <f t="shared" si="6"/>
        <v>49.14495114006516</v>
      </c>
      <c r="G52" s="1">
        <f t="shared" si="4"/>
        <v>37.13846153846154</v>
      </c>
      <c r="H52" s="1">
        <f t="shared" si="7"/>
        <v>124.89999999999998</v>
      </c>
      <c r="I52" s="1">
        <f t="shared" si="5"/>
        <v>204.29999999999998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6+11+5+10.4+0.1+20.8+16+0.1+76.5+39.2+7.7+0.3+8.1+0.1+0.2+12-0.1+0.1+4.7+0.1+6.4+2.7+8.2+0.3+5.7+1.7+0.9+0.1+5.2+0.5</f>
        <v>249.9999999999999</v>
      </c>
      <c r="E53" s="1">
        <f>D53/D49*100</f>
        <v>2.9149080055033445</v>
      </c>
      <c r="F53" s="1">
        <f t="shared" si="6"/>
        <v>80.15389547932027</v>
      </c>
      <c r="G53" s="1">
        <f t="shared" si="4"/>
        <v>47.07211447938239</v>
      </c>
      <c r="H53" s="1">
        <f t="shared" si="7"/>
        <v>61.90000000000009</v>
      </c>
      <c r="I53" s="1">
        <f t="shared" si="5"/>
        <v>281.10000000000014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2557.9000000000033</v>
      </c>
      <c r="E54" s="1">
        <f>D54/D49*100</f>
        <v>29.82417274910807</v>
      </c>
      <c r="F54" s="1">
        <f t="shared" si="6"/>
        <v>81.14650085654476</v>
      </c>
      <c r="G54" s="1">
        <f t="shared" si="4"/>
        <v>67.62816275811025</v>
      </c>
      <c r="H54" s="1">
        <f t="shared" si="7"/>
        <v>594.2999999999956</v>
      </c>
      <c r="I54" s="1">
        <f>C54-D54</f>
        <v>1224.399999999995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</f>
        <v>2561.5</v>
      </c>
      <c r="E56" s="3">
        <f>D56/D137*100</f>
        <v>0.543999145741884</v>
      </c>
      <c r="F56" s="3">
        <f>D56/B56*100</f>
        <v>92.90221964311621</v>
      </c>
      <c r="G56" s="3">
        <f t="shared" si="4"/>
        <v>82.49597423510467</v>
      </c>
      <c r="H56" s="3">
        <f>B56-D56</f>
        <v>195.69999999999982</v>
      </c>
      <c r="I56" s="3">
        <f t="shared" si="5"/>
        <v>543.5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</f>
        <v>1431.4</v>
      </c>
      <c r="E57" s="1">
        <f>D57/D56*100</f>
        <v>55.88131953933243</v>
      </c>
      <c r="F57" s="1">
        <f t="shared" si="6"/>
        <v>90.85369723897176</v>
      </c>
      <c r="G57" s="1">
        <f t="shared" si="4"/>
        <v>79.69489449362509</v>
      </c>
      <c r="H57" s="1">
        <f t="shared" si="7"/>
        <v>144.0999999999999</v>
      </c>
      <c r="I57" s="1">
        <f t="shared" si="5"/>
        <v>364.70000000000005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7.081788014835058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5.094671091157526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28.43255904743315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89.89999999999984</v>
      </c>
      <c r="E61" s="1">
        <f>D61/D56*100</f>
        <v>3.509662307241844</v>
      </c>
      <c r="F61" s="1">
        <f t="shared" si="6"/>
        <v>84.89140698772425</v>
      </c>
      <c r="G61" s="1">
        <f t="shared" si="4"/>
        <v>80.77268643306378</v>
      </c>
      <c r="H61" s="1">
        <f t="shared" si="7"/>
        <v>16</v>
      </c>
      <c r="I61" s="1">
        <f t="shared" si="5"/>
        <v>21.399999999999977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0.00029732531877362385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</f>
        <v>32536.000000000007</v>
      </c>
      <c r="E87" s="3">
        <f>D87/D137*100</f>
        <v>6.90984040829902</v>
      </c>
      <c r="F87" s="3">
        <f aca="true" t="shared" si="10" ref="F87:F92">D87/B87*100</f>
        <v>85.99035859269284</v>
      </c>
      <c r="G87" s="3">
        <f t="shared" si="8"/>
        <v>73.80890806553332</v>
      </c>
      <c r="H87" s="3">
        <f aca="true" t="shared" si="11" ref="H87:H92">B87-D87</f>
        <v>5300.799999999996</v>
      </c>
      <c r="I87" s="3">
        <f t="shared" si="9"/>
        <v>11545.399999999994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</f>
        <v>27943.2</v>
      </c>
      <c r="E88" s="1">
        <f>D88/D87*100</f>
        <v>85.88394393902138</v>
      </c>
      <c r="F88" s="1">
        <f t="shared" si="10"/>
        <v>88.06000252111433</v>
      </c>
      <c r="G88" s="1">
        <f t="shared" si="8"/>
        <v>75.02255251514241</v>
      </c>
      <c r="H88" s="1">
        <f t="shared" si="11"/>
        <v>3788.7999999999993</v>
      </c>
      <c r="I88" s="1">
        <f t="shared" si="9"/>
        <v>9303.2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</f>
        <v>1195</v>
      </c>
      <c r="E89" s="1">
        <f>D89/D87*100</f>
        <v>3.6728546840422904</v>
      </c>
      <c r="F89" s="1">
        <f t="shared" si="10"/>
        <v>78.21192486419268</v>
      </c>
      <c r="G89" s="1">
        <f t="shared" si="8"/>
        <v>65.29341055622338</v>
      </c>
      <c r="H89" s="1">
        <f t="shared" si="11"/>
        <v>332.9000000000001</v>
      </c>
      <c r="I89" s="1">
        <f t="shared" si="9"/>
        <v>635.1999999999998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3397.8000000000065</v>
      </c>
      <c r="E91" s="1">
        <f>D91/D87*100</f>
        <v>10.443201376936335</v>
      </c>
      <c r="F91" s="1">
        <f t="shared" si="10"/>
        <v>74.23802136817505</v>
      </c>
      <c r="G91" s="1">
        <f>D91/C91*100</f>
        <v>67.89082480818426</v>
      </c>
      <c r="H91" s="1">
        <f t="shared" si="11"/>
        <v>1179.0999999999967</v>
      </c>
      <c r="I91" s="1">
        <f>C91-D91</f>
        <v>1606.9999999999936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</f>
        <v>26829.600000000006</v>
      </c>
      <c r="E92" s="3">
        <f>D92/D137*100</f>
        <v>5.697942408977729</v>
      </c>
      <c r="F92" s="3">
        <f t="shared" si="10"/>
        <v>71.29956895406254</v>
      </c>
      <c r="G92" s="3">
        <f>D92/C92*100</f>
        <v>62.03031508078165</v>
      </c>
      <c r="H92" s="3">
        <f t="shared" si="11"/>
        <v>10799.799999999996</v>
      </c>
      <c r="I92" s="3">
        <f>C92-D92</f>
        <v>16422.799999999996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</f>
        <v>4491.199999999999</v>
      </c>
      <c r="E98" s="25">
        <f>D98/D137*100</f>
        <v>0.9538196226257851</v>
      </c>
      <c r="F98" s="25">
        <f>D98/B98*100</f>
        <v>86.22828069501773</v>
      </c>
      <c r="G98" s="25">
        <f aca="true" t="shared" si="12" ref="G98:G135">D98/C98*100</f>
        <v>72.65667971656904</v>
      </c>
      <c r="H98" s="25">
        <f aca="true" t="shared" si="13" ref="H98:H103">B98-D98</f>
        <v>717.3000000000011</v>
      </c>
      <c r="I98" s="25">
        <f aca="true" t="shared" si="14" ref="I98:I135">C98-D98</f>
        <v>1690.2000000000016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0.33843961524759536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3302.1+5.1+16.7+151+216.3+17.4+13.8+53.7+7.6+119.5+15.5+6.4+75+28.9+153.8</f>
        <v>4182.8</v>
      </c>
      <c r="E100" s="1">
        <f>D100/D98*100</f>
        <v>93.13323833273961</v>
      </c>
      <c r="F100" s="1">
        <f aca="true" t="shared" si="15" ref="F100:F135">D100/B100*100</f>
        <v>86.52875465453042</v>
      </c>
      <c r="G100" s="1">
        <f t="shared" si="12"/>
        <v>73.01099668353989</v>
      </c>
      <c r="H100" s="1">
        <f t="shared" si="13"/>
        <v>651.1999999999998</v>
      </c>
      <c r="I100" s="1">
        <f t="shared" si="14"/>
        <v>1546.1999999999998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</f>
        <v>208.9</v>
      </c>
      <c r="E101" s="97">
        <f>D101/D98*100</f>
        <v>4.651318133238334</v>
      </c>
      <c r="F101" s="97">
        <f>D101/B101*100</f>
        <v>68.00130208333334</v>
      </c>
      <c r="G101" s="97">
        <f>D101/C101*100</f>
        <v>52.211947013246686</v>
      </c>
      <c r="H101" s="97">
        <f t="shared" si="13"/>
        <v>98.29999999999998</v>
      </c>
      <c r="I101" s="97">
        <f>C101-D101</f>
        <v>191.20000000000002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293.1999999999989</v>
      </c>
      <c r="E102" s="97">
        <f>D102/D98*100</f>
        <v>6.528322052012802</v>
      </c>
      <c r="F102" s="97">
        <f t="shared" si="15"/>
        <v>81.60311717227908</v>
      </c>
      <c r="G102" s="97">
        <f t="shared" si="12"/>
        <v>67.06312900274438</v>
      </c>
      <c r="H102" s="97">
        <f>B102-D102</f>
        <v>66.10000000000127</v>
      </c>
      <c r="I102" s="97">
        <f t="shared" si="14"/>
        <v>144.00000000000182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10345.3</v>
      </c>
      <c r="E103" s="95">
        <f>D103/D137*100</f>
        <v>2.197085443077693</v>
      </c>
      <c r="F103" s="95">
        <f>D103/B103*100</f>
        <v>74.09505665296301</v>
      </c>
      <c r="G103" s="95">
        <f t="shared" si="12"/>
        <v>60.28343171475022</v>
      </c>
      <c r="H103" s="95">
        <f t="shared" si="13"/>
        <v>3616.899999999998</v>
      </c>
      <c r="I103" s="95">
        <f t="shared" si="14"/>
        <v>6815.799999999999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6.101321372990634</v>
      </c>
      <c r="F104" s="6">
        <f t="shared" si="15"/>
        <v>60.321100917431195</v>
      </c>
      <c r="G104" s="6">
        <f t="shared" si="12"/>
        <v>42.94169671406218</v>
      </c>
      <c r="H104" s="6">
        <f aca="true" t="shared" si="16" ref="H104:H135">B104-D104</f>
        <v>415.20000000000005</v>
      </c>
      <c r="I104" s="6">
        <f t="shared" si="14"/>
        <v>838.7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56.43410852713179</v>
      </c>
      <c r="G105" s="1">
        <f t="shared" si="12"/>
        <v>36.14697120158888</v>
      </c>
      <c r="H105" s="1">
        <f t="shared" si="16"/>
        <v>252.89999999999998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</f>
        <v>42.2</v>
      </c>
      <c r="E106" s="6">
        <f>D106/D103*100</f>
        <v>0.40791470522846135</v>
      </c>
      <c r="F106" s="6">
        <f>D106/B106*100</f>
        <v>4.921282798833819</v>
      </c>
      <c r="G106" s="6">
        <f t="shared" si="12"/>
        <v>4.921282798833819</v>
      </c>
      <c r="H106" s="6">
        <f t="shared" si="16"/>
        <v>815.3</v>
      </c>
      <c r="I106" s="6">
        <f t="shared" si="14"/>
        <v>815.3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56.7</v>
      </c>
      <c r="I107" s="6">
        <f t="shared" si="14"/>
        <v>63.5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</f>
        <v>43.8</v>
      </c>
      <c r="E109" s="6">
        <f>D109/D103*100</f>
        <v>0.4233806656162702</v>
      </c>
      <c r="F109" s="6">
        <f t="shared" si="15"/>
        <v>69.7452229299363</v>
      </c>
      <c r="G109" s="6">
        <f t="shared" si="12"/>
        <v>58.01324503311258</v>
      </c>
      <c r="H109" s="6">
        <f t="shared" si="16"/>
        <v>19</v>
      </c>
      <c r="I109" s="6">
        <f t="shared" si="14"/>
        <v>31.700000000000003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6.334277401332006</v>
      </c>
      <c r="F110" s="6">
        <f t="shared" si="15"/>
        <v>75.66100912134857</v>
      </c>
      <c r="G110" s="6">
        <f t="shared" si="12"/>
        <v>62.409523809523805</v>
      </c>
      <c r="H110" s="6">
        <f t="shared" si="16"/>
        <v>210.80000000000007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0.22135655805051568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0.7240002706543068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1.2537094139367635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0.5587078190095985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</f>
        <v>1035.6000000000001</v>
      </c>
      <c r="E120" s="19">
        <f>D120/D103*100</f>
        <v>10.01034286100935</v>
      </c>
      <c r="F120" s="6">
        <f t="shared" si="15"/>
        <v>62.33297219212712</v>
      </c>
      <c r="G120" s="6">
        <f t="shared" si="12"/>
        <v>60.91406387859539</v>
      </c>
      <c r="H120" s="6">
        <f t="shared" si="16"/>
        <v>625.8</v>
      </c>
      <c r="I120" s="6">
        <f t="shared" si="14"/>
        <v>664.4999999999998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0.042531391066474626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0.47557828192512536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0.40694808270422317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1.3059070302456188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0.16335920659623215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</f>
        <v>646.4000000000003</v>
      </c>
      <c r="E129" s="19">
        <f>D129/D103*100</f>
        <v>6.248247996674823</v>
      </c>
      <c r="F129" s="6">
        <f t="shared" si="15"/>
        <v>88.90111401457851</v>
      </c>
      <c r="G129" s="6">
        <f t="shared" si="12"/>
        <v>74.45289103893116</v>
      </c>
      <c r="H129" s="6">
        <f t="shared" si="16"/>
        <v>80.6999999999997</v>
      </c>
      <c r="I129" s="6">
        <f t="shared" si="14"/>
        <v>221.79999999999973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</f>
        <v>566.6</v>
      </c>
      <c r="E130" s="1">
        <f>D130/D129*100</f>
        <v>87.654702970297</v>
      </c>
      <c r="F130" s="1">
        <f>D130/B130*100</f>
        <v>89.92223456594192</v>
      </c>
      <c r="G130" s="1">
        <f t="shared" si="12"/>
        <v>75.83991433543034</v>
      </c>
      <c r="H130" s="1">
        <f t="shared" si="16"/>
        <v>63.5</v>
      </c>
      <c r="I130" s="1">
        <f t="shared" si="14"/>
        <v>180.5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1.7172029702970288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60.723226972634926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4.599189970324689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15313.3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539937.5000000001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470864.71000000014</v>
      </c>
      <c r="E137" s="38">
        <v>100</v>
      </c>
      <c r="F137" s="3">
        <f>D137/B137*100</f>
        <v>87.20726195161478</v>
      </c>
      <c r="G137" s="3">
        <f aca="true" t="shared" si="17" ref="G137:G143">D137/C137*100</f>
        <v>75.43976878997977</v>
      </c>
      <c r="H137" s="3">
        <f aca="true" t="shared" si="18" ref="H137:H143">B137-D137</f>
        <v>69072.78999999998</v>
      </c>
      <c r="I137" s="3">
        <f aca="true" t="shared" si="19" ref="I137:I143">C137-D137</f>
        <v>153295.0899999999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386065.1</v>
      </c>
      <c r="C138" s="67">
        <f>C7+C18+C32+C50+C57+C88+C111+C115+C44+C130</f>
        <v>430976.7</v>
      </c>
      <c r="D138" s="67">
        <f>D7+D18+D32+D50+D57+D88+D111+D115+D44+D130</f>
        <v>351739.0999999999</v>
      </c>
      <c r="E138" s="6">
        <f>D138/D137*100</f>
        <v>74.7006714518911</v>
      </c>
      <c r="F138" s="6">
        <f aca="true" t="shared" si="20" ref="F138:F149">D138/B138*100</f>
        <v>91.1087534200838</v>
      </c>
      <c r="G138" s="6">
        <f t="shared" si="17"/>
        <v>81.61441210162867</v>
      </c>
      <c r="H138" s="6">
        <f t="shared" si="18"/>
        <v>34326.00000000006</v>
      </c>
      <c r="I138" s="18">
        <f t="shared" si="19"/>
        <v>79237.6000000001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43555.8</v>
      </c>
      <c r="C139" s="68">
        <f>C10+C21+C34+C53+C59+C89+C47+C131+C105+C108</f>
        <v>64495.399999999994</v>
      </c>
      <c r="D139" s="68">
        <f>D10+D21+D34+D53+D59+D89+D47+D131+D105+D108</f>
        <v>35790.399999999994</v>
      </c>
      <c r="E139" s="6">
        <f>D139/D137*100</f>
        <v>7.600994349311076</v>
      </c>
      <c r="F139" s="6">
        <f t="shared" si="20"/>
        <v>82.17137556881056</v>
      </c>
      <c r="G139" s="6">
        <f t="shared" si="17"/>
        <v>55.49294988479798</v>
      </c>
      <c r="H139" s="6">
        <f t="shared" si="18"/>
        <v>7765.400000000009</v>
      </c>
      <c r="I139" s="18">
        <f t="shared" si="19"/>
        <v>28705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14162.200000000003</v>
      </c>
      <c r="E140" s="6">
        <f>D140/D137*100</f>
        <v>3.0077004496684405</v>
      </c>
      <c r="F140" s="6">
        <f t="shared" si="20"/>
        <v>85.46479349216695</v>
      </c>
      <c r="G140" s="6">
        <f t="shared" si="17"/>
        <v>69.02800658978585</v>
      </c>
      <c r="H140" s="6">
        <f t="shared" si="18"/>
        <v>2408.6000000000004</v>
      </c>
      <c r="I140" s="18">
        <f t="shared" si="19"/>
        <v>6354.4</v>
      </c>
      <c r="K140" s="46"/>
      <c r="L140" s="47"/>
    </row>
    <row r="141" spans="1:12" ht="21" customHeight="1">
      <c r="A141" s="23" t="s">
        <v>15</v>
      </c>
      <c r="B141" s="67">
        <f>B11+B22+B100+B60+B36+B90</f>
        <v>7015.2</v>
      </c>
      <c r="C141" s="67">
        <f>C11+C22+C100+C60+C36+C90</f>
        <v>8128</v>
      </c>
      <c r="D141" s="67">
        <f>D11+D22+D100+D60+D36+D90</f>
        <v>6167.6</v>
      </c>
      <c r="E141" s="6">
        <f>D141/D137*100</f>
        <v>1.3098454543344304</v>
      </c>
      <c r="F141" s="6">
        <f t="shared" si="20"/>
        <v>87.91766449994299</v>
      </c>
      <c r="G141" s="6">
        <f t="shared" si="17"/>
        <v>75.88090551181102</v>
      </c>
      <c r="H141" s="6">
        <f t="shared" si="18"/>
        <v>847.5999999999995</v>
      </c>
      <c r="I141" s="18">
        <f t="shared" si="19"/>
        <v>1960.3999999999996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3629.5999999999995</v>
      </c>
      <c r="E142" s="6">
        <f>D142/D137*100</f>
        <v>0.7708371264433893</v>
      </c>
      <c r="F142" s="6">
        <f t="shared" si="20"/>
        <v>54.26546661483718</v>
      </c>
      <c r="G142" s="6">
        <f t="shared" si="17"/>
        <v>45.69040395775374</v>
      </c>
      <c r="H142" s="6">
        <f t="shared" si="18"/>
        <v>3059.000000000001</v>
      </c>
      <c r="I142" s="18">
        <f t="shared" si="19"/>
        <v>4314.300000000001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80042.00000000013</v>
      </c>
      <c r="C143" s="67">
        <f>C137-C138-C139-C140-C141-C142</f>
        <v>92099.20000000004</v>
      </c>
      <c r="D143" s="67">
        <f>D137-D138-D139-D140-D141-D142</f>
        <v>59375.81000000023</v>
      </c>
      <c r="E143" s="6">
        <f>D143/D137*100</f>
        <v>12.609951168351566</v>
      </c>
      <c r="F143" s="6">
        <f t="shared" si="20"/>
        <v>74.18081757077552</v>
      </c>
      <c r="G143" s="43">
        <f t="shared" si="17"/>
        <v>64.46940907195741</v>
      </c>
      <c r="H143" s="6">
        <f t="shared" si="18"/>
        <v>20666.1899999999</v>
      </c>
      <c r="I143" s="6">
        <f t="shared" si="19"/>
        <v>32723.38999999981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</f>
        <v>63772.4</v>
      </c>
      <c r="C145" s="74">
        <f>77971.6-8326.2+721.6</f>
        <v>70367.00000000001</v>
      </c>
      <c r="D145" s="74">
        <f>1285.7+343.1+251.2+535+4+1250.9+3+47.1-1+182.9+10.6+2492.6+31+22.3+70.1+288.5+61.4+28+67+8.2+59.1+10.4+80.6+354.8+3.8+68.4+2.6+5.3+24.2+4809.3+1220.5+217.5+98.1+52.8+976.5+2798.4+12.2</f>
        <v>17776.100000000002</v>
      </c>
      <c r="E145" s="15"/>
      <c r="F145" s="6">
        <f t="shared" si="20"/>
        <v>27.874284173090558</v>
      </c>
      <c r="G145" s="6">
        <f aca="true" t="shared" si="21" ref="G145:G154">D145/C145*100</f>
        <v>25.26198360026717</v>
      </c>
      <c r="H145" s="6">
        <f>B145-D145</f>
        <v>45996.3</v>
      </c>
      <c r="I145" s="6">
        <f aca="true" t="shared" si="22" ref="I145:I154">C145-D145</f>
        <v>52590.90000000001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</f>
        <v>12116</v>
      </c>
      <c r="E146" s="6"/>
      <c r="F146" s="6">
        <f t="shared" si="20"/>
        <v>45.15217804477206</v>
      </c>
      <c r="G146" s="6">
        <f t="shared" si="21"/>
        <v>43.34837193160717</v>
      </c>
      <c r="H146" s="6">
        <f aca="true" t="shared" si="23" ref="H146:H153">B146-D146</f>
        <v>14717.7</v>
      </c>
      <c r="I146" s="6">
        <f t="shared" si="22"/>
        <v>15834.300000000003</v>
      </c>
      <c r="K146" s="46"/>
      <c r="L146" s="46"/>
    </row>
    <row r="147" spans="1:12" ht="18.75">
      <c r="A147" s="23" t="s">
        <v>63</v>
      </c>
      <c r="B147" s="89">
        <f>87818.4-39.4</f>
        <v>87779</v>
      </c>
      <c r="C147" s="67">
        <f>109130.7-6200+130-3633.3+1677.5-526.6</f>
        <v>100578.29999999999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</f>
        <v>20238.899999999998</v>
      </c>
      <c r="E147" s="6"/>
      <c r="F147" s="6">
        <f t="shared" si="20"/>
        <v>23.05665364153157</v>
      </c>
      <c r="G147" s="6">
        <f t="shared" si="21"/>
        <v>20.122531400908546</v>
      </c>
      <c r="H147" s="6">
        <f t="shared" si="23"/>
        <v>67540.1</v>
      </c>
      <c r="I147" s="6">
        <f t="shared" si="22"/>
        <v>80339.4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</f>
        <v>4382.600000000001</v>
      </c>
      <c r="E149" s="19"/>
      <c r="F149" s="6">
        <f t="shared" si="20"/>
        <v>25.078538525364085</v>
      </c>
      <c r="G149" s="6">
        <f t="shared" si="21"/>
        <v>22.51250809044865</v>
      </c>
      <c r="H149" s="6">
        <f t="shared" si="23"/>
        <v>13092.899999999998</v>
      </c>
      <c r="I149" s="6">
        <f t="shared" si="22"/>
        <v>15084.8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</f>
        <v>2158.7</v>
      </c>
      <c r="E153" s="24"/>
      <c r="F153" s="6">
        <f>D153/B153*100</f>
        <v>26.46698217307079</v>
      </c>
      <c r="G153" s="6">
        <f t="shared" si="21"/>
        <v>24.347247442563415</v>
      </c>
      <c r="H153" s="6">
        <f t="shared" si="23"/>
        <v>5997.5</v>
      </c>
      <c r="I153" s="6">
        <f t="shared" si="22"/>
        <v>6707.599999999999</v>
      </c>
    </row>
    <row r="154" spans="1:9" ht="19.5" thickBot="1">
      <c r="A154" s="14" t="s">
        <v>20</v>
      </c>
      <c r="B154" s="91">
        <f>B137+B145+B149+B150+B146+B153+B152+B147+B151+B148</f>
        <v>753489.1</v>
      </c>
      <c r="C154" s="91">
        <f>C137+C145+C149+C150+C146+C153+C152+C147+C151+C148</f>
        <v>861086</v>
      </c>
      <c r="D154" s="91">
        <f>D137+D145+D149+D150+D146+D153+D152+D147+D151+D148</f>
        <v>536399.91</v>
      </c>
      <c r="E154" s="25"/>
      <c r="F154" s="3">
        <f>D154/B154*100</f>
        <v>71.18880817254026</v>
      </c>
      <c r="G154" s="3">
        <f t="shared" si="21"/>
        <v>62.29341900808979</v>
      </c>
      <c r="H154" s="3">
        <f>B154-D154</f>
        <v>217089.18999999994</v>
      </c>
      <c r="I154" s="3">
        <f t="shared" si="22"/>
        <v>324686.08999999997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470864.71000000014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470864.71000000014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2014-10-10T05:06:47Z</dcterms:modified>
  <cp:category/>
  <cp:version/>
  <cp:contentType/>
  <cp:contentStatus/>
</cp:coreProperties>
</file>